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atped-my.sharepoint.com/personal/aslin_statped_no/Documents/Matematikk/Excel/Nye Excel-modeller/"/>
    </mc:Choice>
  </mc:AlternateContent>
  <xr:revisionPtr revIDLastSave="45" documentId="8_{4E0ECF26-0E02-4B15-9955-58470C3CF4BF}" xr6:coauthVersionLast="47" xr6:coauthVersionMax="47" xr10:uidLastSave="{14E1CFC3-5C77-4428-806A-421A13DC072B}"/>
  <bookViews>
    <workbookView xWindow="52350" yWindow="-10635" windowWidth="18030" windowHeight="15285" xr2:uid="{0B8E506A-BB4C-48CB-AD85-C085EFCDCC59}"/>
  </bookViews>
  <sheets>
    <sheet name="Funksjon" sheetId="1" r:id="rId1"/>
    <sheet name="Graf" sheetId="5" r:id="rId2"/>
  </sheets>
  <definedNames>
    <definedName name="a">Funksjon!$B$2</definedName>
    <definedName name="b">Funksjon!$D$2</definedName>
    <definedName name="c_">Funksjon!$B$3</definedName>
    <definedName name="d">Funksjon!$D$3</definedName>
    <definedName name="Max.verdi">Funksjon!$D$23</definedName>
    <definedName name="Min.verdi">Funksjon!$B$23</definedName>
    <definedName name="Steg">Funksjon!$F$23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C20" i="1"/>
  <c r="A20" i="1"/>
  <c r="C19" i="1"/>
  <c r="A19" i="1"/>
  <c r="A63" i="1"/>
  <c r="A6" i="1"/>
  <c r="A65" i="1"/>
  <c r="A11" i="1" s="1"/>
  <c r="F23" i="1"/>
  <c r="A26" i="1" s="1"/>
  <c r="B26" i="1" s="1"/>
  <c r="E21" i="1"/>
  <c r="B12" i="1"/>
  <c r="B7" i="1"/>
  <c r="B8" i="1"/>
  <c r="E4" i="1"/>
  <c r="B20" i="1"/>
  <c r="D20" i="1" s="1"/>
  <c r="B19" i="1"/>
  <c r="D19" i="1" s="1"/>
  <c r="H37" i="1"/>
  <c r="H38" i="1" s="1"/>
  <c r="C16" i="1"/>
  <c r="E16" i="1"/>
  <c r="C15" i="1"/>
  <c r="B13" i="1"/>
  <c r="B14" i="1"/>
  <c r="B9" i="1"/>
  <c r="A70" i="1"/>
  <c r="B70" i="1"/>
  <c r="A68" i="1"/>
  <c r="B68" i="1"/>
  <c r="A69" i="1"/>
  <c r="B69" i="1" s="1"/>
  <c r="A25" i="1"/>
  <c r="B25" i="1"/>
  <c r="A28" i="1" l="1"/>
  <c r="B28" i="1" s="1"/>
  <c r="A71" i="1"/>
  <c r="B71" i="1" s="1"/>
  <c r="H39" i="1"/>
  <c r="A27" i="1"/>
  <c r="B27" i="1" s="1"/>
  <c r="A29" i="1" l="1"/>
  <c r="B29" i="1" s="1"/>
  <c r="A72" i="1"/>
  <c r="B72" i="1" s="1"/>
  <c r="H40" i="1"/>
  <c r="A30" i="1" l="1"/>
  <c r="B30" i="1" s="1"/>
  <c r="A73" i="1"/>
  <c r="B73" i="1" s="1"/>
  <c r="H41" i="1"/>
  <c r="A31" i="1" l="1"/>
  <c r="B31" i="1" s="1"/>
  <c r="A74" i="1"/>
  <c r="B74" i="1" s="1"/>
  <c r="H42" i="1"/>
  <c r="H43" i="1" l="1"/>
  <c r="A75" i="1"/>
  <c r="B75" i="1" s="1"/>
  <c r="A32" i="1"/>
  <c r="B32" i="1" s="1"/>
  <c r="H44" i="1" l="1"/>
  <c r="A33" i="1"/>
  <c r="B33" i="1" s="1"/>
  <c r="A76" i="1"/>
  <c r="B76" i="1" s="1"/>
  <c r="A34" i="1" l="1"/>
  <c r="B34" i="1" s="1"/>
  <c r="A77" i="1"/>
  <c r="B77" i="1" s="1"/>
  <c r="H45" i="1"/>
  <c r="A78" i="1" l="1"/>
  <c r="B78" i="1" s="1"/>
  <c r="H46" i="1"/>
  <c r="A35" i="1"/>
  <c r="B35" i="1" s="1"/>
  <c r="H47" i="1" l="1"/>
  <c r="A36" i="1"/>
  <c r="B36" i="1" s="1"/>
  <c r="A79" i="1"/>
  <c r="B79" i="1" s="1"/>
  <c r="H48" i="1" l="1"/>
  <c r="A80" i="1"/>
  <c r="B80" i="1" s="1"/>
  <c r="A37" i="1"/>
  <c r="B37" i="1" s="1"/>
  <c r="A81" i="1" l="1"/>
  <c r="B81" i="1" s="1"/>
  <c r="A38" i="1"/>
  <c r="B38" i="1" s="1"/>
  <c r="H49" i="1"/>
  <c r="A82" i="1" l="1"/>
  <c r="B82" i="1" s="1"/>
  <c r="H50" i="1"/>
  <c r="A39" i="1"/>
  <c r="B39" i="1" s="1"/>
  <c r="A40" i="1" l="1"/>
  <c r="B40" i="1" s="1"/>
  <c r="H51" i="1"/>
  <c r="A83" i="1"/>
  <c r="B83" i="1" s="1"/>
  <c r="A41" i="1" l="1"/>
  <c r="B41" i="1" s="1"/>
  <c r="A84" i="1"/>
  <c r="B84" i="1" s="1"/>
  <c r="H52" i="1"/>
  <c r="A42" i="1" l="1"/>
  <c r="B42" i="1" s="1"/>
  <c r="A85" i="1"/>
  <c r="B85" i="1" s="1"/>
  <c r="H53" i="1"/>
  <c r="A43" i="1" l="1"/>
  <c r="B43" i="1" s="1"/>
  <c r="A86" i="1"/>
  <c r="B86" i="1" s="1"/>
  <c r="H54" i="1"/>
  <c r="H55" i="1" l="1"/>
  <c r="A87" i="1"/>
  <c r="B87" i="1" s="1"/>
  <c r="A44" i="1"/>
  <c r="B44" i="1" s="1"/>
  <c r="A88" i="1" l="1"/>
  <c r="B88" i="1" s="1"/>
  <c r="H56" i="1"/>
  <c r="A45" i="1"/>
  <c r="B45" i="1" s="1"/>
  <c r="H57" i="1" l="1"/>
  <c r="A89" i="1"/>
  <c r="B89" i="1" s="1"/>
  <c r="A46" i="1"/>
  <c r="B46" i="1" s="1"/>
  <c r="A90" i="1" l="1"/>
  <c r="B90" i="1" s="1"/>
  <c r="H58" i="1"/>
  <c r="A47" i="1"/>
  <c r="B47" i="1" s="1"/>
  <c r="A91" i="1" l="1"/>
  <c r="B91" i="1" s="1"/>
  <c r="H59" i="1"/>
  <c r="A48" i="1"/>
  <c r="B48" i="1" s="1"/>
  <c r="A49" i="1" l="1"/>
  <c r="B49" i="1" s="1"/>
  <c r="A92" i="1"/>
  <c r="B92" i="1" s="1"/>
  <c r="H60" i="1"/>
  <c r="A93" i="1" l="1"/>
  <c r="B93" i="1" s="1"/>
  <c r="A50" i="1"/>
  <c r="B50" i="1" s="1"/>
  <c r="H61" i="1"/>
  <c r="A94" i="1" l="1"/>
  <c r="B94" i="1" s="1"/>
  <c r="A51" i="1"/>
  <c r="B51" i="1" s="1"/>
  <c r="H62" i="1"/>
  <c r="A95" i="1" l="1"/>
  <c r="B95" i="1" s="1"/>
  <c r="A52" i="1"/>
  <c r="B52" i="1" s="1"/>
  <c r="H63" i="1"/>
  <c r="A96" i="1" l="1"/>
  <c r="B96" i="1" s="1"/>
  <c r="A53" i="1"/>
  <c r="B53" i="1" s="1"/>
  <c r="H64" i="1"/>
  <c r="A97" i="1" l="1"/>
  <c r="B97" i="1" s="1"/>
  <c r="A54" i="1"/>
  <c r="B54" i="1" s="1"/>
  <c r="H65" i="1"/>
  <c r="A55" i="1" l="1"/>
  <c r="B55" i="1" s="1"/>
  <c r="A98" i="1"/>
  <c r="B98" i="1" s="1"/>
  <c r="H66" i="1"/>
  <c r="H67" i="1" l="1"/>
  <c r="A99" i="1"/>
  <c r="B99" i="1" s="1"/>
  <c r="A56" i="1"/>
  <c r="B56" i="1" s="1"/>
  <c r="A57" i="1" l="1"/>
  <c r="B57" i="1" s="1"/>
  <c r="A100" i="1"/>
  <c r="B100" i="1" s="1"/>
  <c r="H68" i="1"/>
  <c r="A101" i="1" l="1"/>
  <c r="B101" i="1" s="1"/>
  <c r="H69" i="1"/>
  <c r="A58" i="1"/>
  <c r="B58" i="1" s="1"/>
  <c r="A102" i="1" l="1"/>
  <c r="B102" i="1" s="1"/>
  <c r="H70" i="1"/>
  <c r="A59" i="1"/>
  <c r="B59" i="1" s="1"/>
  <c r="A103" i="1" l="1"/>
  <c r="B103" i="1" s="1"/>
  <c r="A60" i="1"/>
  <c r="B60" i="1" s="1"/>
  <c r="H71" i="1"/>
  <c r="A61" i="1" l="1"/>
  <c r="B61" i="1" s="1"/>
  <c r="A104" i="1"/>
  <c r="B104" i="1" s="1"/>
  <c r="H72" i="1"/>
</calcChain>
</file>

<file path=xl/sharedStrings.xml><?xml version="1.0" encoding="utf-8"?>
<sst xmlns="http://schemas.openxmlformats.org/spreadsheetml/2006/main" count="35" uniqueCount="32">
  <si>
    <t>Verditabell:</t>
  </si>
  <si>
    <t>Teller:</t>
  </si>
  <si>
    <t>steg =</t>
  </si>
  <si>
    <t>f(x) =</t>
  </si>
  <si>
    <t>a =</t>
  </si>
  <si>
    <t>b =</t>
  </si>
  <si>
    <t>c =</t>
  </si>
  <si>
    <t>)</t>
  </si>
  <si>
    <t>(Verditabell brukt i diagrammet:</t>
  </si>
  <si>
    <t>x</t>
  </si>
  <si>
    <t>f(x)</t>
  </si>
  <si>
    <t>f(x) =ax^3 +bx^2 +cx +d    Tredjegradsfunksjon.</t>
  </si>
  <si>
    <t>d =</t>
  </si>
  <si>
    <t>Vendepunkt:</t>
  </si>
  <si>
    <t>Skjæring 2. akse:     f(0) =</t>
  </si>
  <si>
    <t>Verdi for f(x) når:      x =</t>
  </si>
  <si>
    <t>Verdi for x når:      f(x) =</t>
  </si>
  <si>
    <t>=&gt;</t>
  </si>
  <si>
    <t>Skjæring 1. akse:  f(x) =0  =&gt;</t>
  </si>
  <si>
    <t>Vekstfarten når:      x =</t>
  </si>
  <si>
    <t>=&gt; dy/dx =</t>
  </si>
  <si>
    <t>Diskriminant til bruk for melding i A6:</t>
  </si>
  <si>
    <t>Diskriminant til bruk for melding i A11:</t>
  </si>
  <si>
    <t>x_1 =</t>
  </si>
  <si>
    <t>x_2 =</t>
  </si>
  <si>
    <t>x_3 =</t>
  </si>
  <si>
    <t>x_vend =</t>
  </si>
  <si>
    <t>f(x_vend) =</t>
  </si>
  <si>
    <t>x_min =</t>
  </si>
  <si>
    <t>x_max =</t>
  </si>
  <si>
    <t>x -&gt; -oo =&gt; f(x) -&gt;</t>
  </si>
  <si>
    <t>x -&gt; oo =&gt; f(x)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</si>
</sst>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3" x14ac:knownFonts="1">
    <font>
      <sz val="10"/>
      <color indexed="8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  <protection locked="0"/>
    </xf>
  </cellStyleXfs>
  <cellXfs count="15">
    <xf numFmtId="0" fontId="0" fillId="0" borderId="0" xfId="0">
      <alignment vertical="top"/>
      <protection locked="0"/>
    </xf>
    <xf numFmtId="0" fontId="2" fillId="0" borderId="0" xfId="0" applyFont="1" applyProtection="1">
      <alignment vertical="top"/>
    </xf>
    <xf numFmtId="0" fontId="2" fillId="0" borderId="0" xfId="0" applyFont="1" applyAlignment="1" applyProtection="1">
      <alignment horizontal="right" vertical="top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2" fillId="0" borderId="0" xfId="0" applyFont="1" applyProtection="1">
      <alignment vertical="top"/>
      <protection hidden="1"/>
    </xf>
    <xf numFmtId="0" fontId="2" fillId="3" borderId="0" xfId="0" applyFont="1" applyFill="1" applyAlignment="1">
      <alignment horizontal="left" vertical="top"/>
      <protection locked="0"/>
    </xf>
    <xf numFmtId="0" fontId="1" fillId="2" borderId="0" xfId="0" applyFont="1" applyFill="1" applyAlignment="1">
      <alignment horizontal="left" vertical="top"/>
      <protection locked="0"/>
    </xf>
    <xf numFmtId="165" fontId="2" fillId="0" borderId="0" xfId="0" applyNumberFormat="1" applyFont="1" applyAlignment="1" applyProtection="1">
      <alignment horizontal="left" vertical="top"/>
      <protection hidden="1"/>
    </xf>
    <xf numFmtId="165" fontId="2" fillId="0" borderId="0" xfId="0" applyNumberFormat="1" applyFont="1" applyProtection="1">
      <alignment vertical="top"/>
      <protection hidden="1"/>
    </xf>
    <xf numFmtId="0" fontId="1" fillId="0" borderId="0" xfId="0" applyFont="1" applyProtection="1">
      <alignment vertical="top"/>
      <protection hidden="1"/>
    </xf>
    <xf numFmtId="0" fontId="2" fillId="0" borderId="0" xfId="0" quotePrefix="1" applyFont="1" applyProtection="1">
      <alignment vertical="top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right" vertical="top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>
        <c:manualLayout>
          <c:layoutTarget val="inner"/>
          <c:xMode val="edge"/>
          <c:yMode val="edge"/>
          <c:x val="2.1874999999999999E-2"/>
          <c:y val="4.3844856661045532E-2"/>
          <c:w val="0.95625000000000004"/>
          <c:h val="0.91231028667790892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Funksjon!$A$68:$A$104</c:f>
              <c:numCache>
                <c:formatCode>General</c:formatCode>
                <c:ptCount val="37"/>
                <c:pt idx="0">
                  <c:v>-4</c:v>
                </c:pt>
                <c:pt idx="1">
                  <c:v>-3.65</c:v>
                </c:pt>
                <c:pt idx="2">
                  <c:v>-3.3</c:v>
                </c:pt>
                <c:pt idx="3">
                  <c:v>-2.95</c:v>
                </c:pt>
                <c:pt idx="4">
                  <c:v>-2.6</c:v>
                </c:pt>
                <c:pt idx="5">
                  <c:v>-2.25</c:v>
                </c:pt>
                <c:pt idx="6">
                  <c:v>-1.9000000000000004</c:v>
                </c:pt>
                <c:pt idx="7">
                  <c:v>-1.5500000000000003</c:v>
                </c:pt>
                <c:pt idx="8">
                  <c:v>-1.2000000000000002</c:v>
                </c:pt>
                <c:pt idx="9">
                  <c:v>-0.85000000000000009</c:v>
                </c:pt>
                <c:pt idx="10">
                  <c:v>-0.5</c:v>
                </c:pt>
                <c:pt idx="11">
                  <c:v>-0.15000000000000036</c:v>
                </c:pt>
                <c:pt idx="12">
                  <c:v>0.19999999999999929</c:v>
                </c:pt>
                <c:pt idx="13">
                  <c:v>0.54999999999999982</c:v>
                </c:pt>
                <c:pt idx="14">
                  <c:v>0.89999999999999947</c:v>
                </c:pt>
                <c:pt idx="15">
                  <c:v>1.25</c:v>
                </c:pt>
                <c:pt idx="16">
                  <c:v>1.5999999999999996</c:v>
                </c:pt>
                <c:pt idx="17">
                  <c:v>1.9499999999999993</c:v>
                </c:pt>
                <c:pt idx="18">
                  <c:v>2.2999999999999998</c:v>
                </c:pt>
                <c:pt idx="19">
                  <c:v>2.6499999999999995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xVal>
          <c:yVal>
            <c:numRef>
              <c:f>Funksjon!$B$68:$B$104</c:f>
              <c:numCache>
                <c:formatCode>General</c:formatCode>
                <c:ptCount val="37"/>
                <c:pt idx="0">
                  <c:v>-24</c:v>
                </c:pt>
                <c:pt idx="1">
                  <c:v>-15.032125000000001</c:v>
                </c:pt>
                <c:pt idx="2">
                  <c:v>-8.2570000000000014</c:v>
                </c:pt>
                <c:pt idx="3">
                  <c:v>-3.4173749999999998</c:v>
                </c:pt>
                <c:pt idx="4">
                  <c:v>-0.256000000000002</c:v>
                </c:pt>
                <c:pt idx="5">
                  <c:v>1.484375</c:v>
                </c:pt>
                <c:pt idx="6">
                  <c:v>2.0609999999999999</c:v>
                </c:pt>
                <c:pt idx="7">
                  <c:v>1.7311250000000005</c:v>
                </c:pt>
                <c:pt idx="8">
                  <c:v>0.75200000000000067</c:v>
                </c:pt>
                <c:pt idx="9">
                  <c:v>-0.61912499999999948</c:v>
                </c:pt>
                <c:pt idx="10">
                  <c:v>-2.125</c:v>
                </c:pt>
                <c:pt idx="11">
                  <c:v>-3.5083749999999987</c:v>
                </c:pt>
                <c:pt idx="12">
                  <c:v>-4.5119999999999987</c:v>
                </c:pt>
                <c:pt idx="13">
                  <c:v>-4.8786249999999995</c:v>
                </c:pt>
                <c:pt idx="14">
                  <c:v>-4.3510000000000018</c:v>
                </c:pt>
                <c:pt idx="15">
                  <c:v>-2.671875</c:v>
                </c:pt>
                <c:pt idx="16">
                  <c:v>0.41599999999999504</c:v>
                </c:pt>
                <c:pt idx="17">
                  <c:v>5.1698749999999869</c:v>
                </c:pt>
                <c:pt idx="18">
                  <c:v>11.846999999999994</c:v>
                </c:pt>
                <c:pt idx="19">
                  <c:v>20.704624999999982</c:v>
                </c:pt>
                <c:pt idx="20">
                  <c:v>32</c:v>
                </c:pt>
                <c:pt idx="21">
                  <c:v>32</c:v>
                </c:pt>
                <c:pt idx="22">
                  <c:v>32</c:v>
                </c:pt>
                <c:pt idx="23">
                  <c:v>32</c:v>
                </c:pt>
                <c:pt idx="24">
                  <c:v>32</c:v>
                </c:pt>
                <c:pt idx="25">
                  <c:v>32</c:v>
                </c:pt>
                <c:pt idx="26">
                  <c:v>32</c:v>
                </c:pt>
                <c:pt idx="27">
                  <c:v>32</c:v>
                </c:pt>
                <c:pt idx="28">
                  <c:v>32</c:v>
                </c:pt>
                <c:pt idx="29">
                  <c:v>32</c:v>
                </c:pt>
                <c:pt idx="30">
                  <c:v>32</c:v>
                </c:pt>
                <c:pt idx="31">
                  <c:v>32</c:v>
                </c:pt>
                <c:pt idx="32">
                  <c:v>32</c:v>
                </c:pt>
                <c:pt idx="33">
                  <c:v>32</c:v>
                </c:pt>
                <c:pt idx="34">
                  <c:v>32</c:v>
                </c:pt>
                <c:pt idx="35">
                  <c:v>32</c:v>
                </c:pt>
                <c:pt idx="36">
                  <c:v>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02-4684-B4CA-4FA9108EE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7710047"/>
        <c:axId val="1"/>
      </c:scatterChart>
      <c:valAx>
        <c:axId val="897710047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897710047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ourier New"/>
          <a:ea typeface="Courier New"/>
          <a:cs typeface="Courier New"/>
        </a:defRPr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106C79F-AF51-47F2-97F2-5CD9C3D4DC62}">
  <sheetPr codeName="Diagram2"/>
  <sheetViews>
    <sheetView zoomScale="75" workbookViewId="0"/>
  </sheetViews>
  <sheetProtection content="1" objects="1"/>
  <pageMargins left="0.78740157499999996" right="0.78740157499999996" top="0.984251969" bottom="0.984251969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417300" cy="70612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43D4D0B-FD0B-9682-DF75-EFA063A8F3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A16DC-D4F3-4DED-A432-6D92FCCD5CF7}">
  <sheetPr codeName="Ark1"/>
  <dimension ref="A1:Q104"/>
  <sheetViews>
    <sheetView tabSelected="1" zoomScaleNormal="100" workbookViewId="0">
      <selection activeCell="C6" sqref="C6"/>
    </sheetView>
  </sheetViews>
  <sheetFormatPr baseColWidth="10" defaultColWidth="0" defaultRowHeight="15.6" x14ac:dyDescent="0.3"/>
  <cols>
    <col min="1" max="1" width="23.69921875" style="1" customWidth="1"/>
    <col min="2" max="2" width="12.5" style="1" customWidth="1"/>
    <col min="3" max="3" width="12" style="1" customWidth="1"/>
    <col min="4" max="4" width="14.69921875" style="1" customWidth="1"/>
    <col min="5" max="5" width="12.5" style="1" customWidth="1"/>
    <col min="6" max="6" width="22.5" style="1" customWidth="1"/>
    <col min="7" max="7" width="12.5" style="1" customWidth="1"/>
    <col min="8" max="8" width="12.5" style="1" hidden="1" customWidth="1"/>
    <col min="9" max="17" width="12.5" style="1" customWidth="1"/>
    <col min="18" max="16384" width="12.5" style="1" hidden="1"/>
  </cols>
  <sheetData>
    <row r="1" spans="1:9" ht="16.2" x14ac:dyDescent="0.3">
      <c r="A1" s="11" t="s">
        <v>11</v>
      </c>
      <c r="B1" s="11"/>
      <c r="C1" s="6"/>
      <c r="D1" s="6"/>
      <c r="E1" s="6"/>
      <c r="F1" s="6"/>
    </row>
    <row r="2" spans="1:9" x14ac:dyDescent="0.3">
      <c r="A2" s="5" t="s">
        <v>4</v>
      </c>
      <c r="B2" s="7">
        <v>1</v>
      </c>
      <c r="C2" s="5" t="s">
        <v>5</v>
      </c>
      <c r="D2" s="7">
        <v>2</v>
      </c>
      <c r="E2" s="5"/>
      <c r="F2" s="4"/>
      <c r="G2" s="2"/>
      <c r="I2" s="3"/>
    </row>
    <row r="3" spans="1:9" x14ac:dyDescent="0.3">
      <c r="A3" s="5" t="s">
        <v>6</v>
      </c>
      <c r="B3" s="7">
        <v>-3</v>
      </c>
      <c r="C3" s="5" t="s">
        <v>12</v>
      </c>
      <c r="D3" s="7">
        <v>-4</v>
      </c>
      <c r="E3" s="6"/>
      <c r="F3" s="6"/>
    </row>
    <row r="4" spans="1:9" x14ac:dyDescent="0.3">
      <c r="A4" s="6" t="s">
        <v>15</v>
      </c>
      <c r="B4" s="6"/>
      <c r="C4" s="7">
        <v>2</v>
      </c>
      <c r="D4" s="5" t="s">
        <v>3</v>
      </c>
      <c r="E4" s="4">
        <f>a*C4^3 +b*C4^2 +c_*C4 +d</f>
        <v>6</v>
      </c>
      <c r="F4" s="6"/>
    </row>
    <row r="5" spans="1:9" x14ac:dyDescent="0.3">
      <c r="A5" s="4" t="s">
        <v>16</v>
      </c>
      <c r="B5" s="6"/>
      <c r="C5" s="7">
        <v>1</v>
      </c>
      <c r="D5" s="12" t="s">
        <v>17</v>
      </c>
      <c r="E5" s="6"/>
      <c r="F5" s="6"/>
    </row>
    <row r="6" spans="1:9" x14ac:dyDescent="0.3">
      <c r="A6" s="4" t="str">
        <f>IF(A63&gt;0,"Det finnes tre reelle løsninger:",IF(A63=0,"Det finnes en reell dobbel eller tredobbel løsning, men denne modellen kan ikke regne dette ut.",IF(A63&lt;0,"Det finnes en reell løsning og to konjugerte komplekse løsninger, men denne modellen kan ikke regne dette ut.","???")))</f>
        <v>Det finnes tre reelle løsninger:</v>
      </c>
      <c r="B6" s="6"/>
      <c r="C6" s="6"/>
      <c r="D6" s="6"/>
      <c r="E6" s="6"/>
      <c r="F6" s="6"/>
    </row>
    <row r="7" spans="1:9" x14ac:dyDescent="0.3">
      <c r="A7" s="5" t="s">
        <v>23</v>
      </c>
      <c r="B7" s="9">
        <f xml:space="preserve"> -2*SQRT(b^2 - 3*a*c_)*COS(ATAN(SQRT(3)*(27*a^2*C5 - 27*a^2*d + b*(9*a*c_ - 2*b^2))/(9*a*(b^2 - 3*a*c_)^(3/2)*SQRT((27*a^2*C5^2 - 2*C5*(27*a^2*d - 9*a*b*c_ + 2*b^3) + 27*a^2*d^2 + 2*a*c_*(2*c_^2 - 9*b*d) + b^2*(4*b*d - c_^2))/(3*a*c_ - b^2)^3)))/3 + PI()/6)/(3*ABS(a)) - b/(3*a)</f>
        <v>-2.3772028539729582</v>
      </c>
      <c r="C7" s="6"/>
      <c r="D7" s="6"/>
      <c r="E7" s="6"/>
      <c r="F7" s="6"/>
    </row>
    <row r="8" spans="1:9" x14ac:dyDescent="0.3">
      <c r="A8" s="5" t="s">
        <v>24</v>
      </c>
      <c r="B8" s="9">
        <f>-2*SQRT(b^2 - 3*a*c_)*SIN(ATAN(SQRT(3)*(27*a^2*C5 - 27*a^2*d + b*(9*a*c_ - 2*b^2))/(9*a*(b^2 - 3*a*c_)^(3/2)*SQRT((27*a^2*C5^2 - 2*C5*(27*a^2*d - 9*a*b*c_ + 2*b^3) + 27*a^2*d^2 + 2*a*c_*(2*c_^2 - 9*b*d) + b^2*(4*b*d - c_^2))/(3*a*c_ - b^2)^3)))/3)/(3*ABS(a)) - b/(3*a)</f>
        <v>-1.2738905549642174</v>
      </c>
      <c r="C8" s="4"/>
      <c r="D8" s="6"/>
      <c r="E8" s="6"/>
      <c r="F8" s="5"/>
    </row>
    <row r="9" spans="1:9" x14ac:dyDescent="0.3">
      <c r="A9" s="5" t="s">
        <v>25</v>
      </c>
      <c r="B9" s="9">
        <f>2*SQRT(b^2 - 3*a*c_)*SIN(ATAN(SQRT(3)*(27*a^2*C5 - 27*a^2*d + b*(9*a*c_ - 2*b^2))/(9*a*(b^2 - 3*a*c_)^(3/2)*SQRT((27*a^2*C5^2 - 2*C5*(27*a^2*d - 9*a*b*c_ + 2*b^3) + 27*a^2*d^2 + 2*a*c_*(2*c_^2 - 9*b*d) + b^2*(4*b*d - c_^2))/(3*a*c_ - b^2)^3)))/3 + PI()/3)/(3*ABS(a)) - b/(3*a)</f>
        <v>1.6510934089371752</v>
      </c>
      <c r="C9" s="6"/>
      <c r="D9" s="6"/>
      <c r="E9" s="6"/>
      <c r="F9" s="6"/>
    </row>
    <row r="10" spans="1:9" x14ac:dyDescent="0.3">
      <c r="A10" s="4" t="s">
        <v>18</v>
      </c>
      <c r="B10" s="6"/>
      <c r="C10" s="6"/>
      <c r="D10" s="6"/>
      <c r="E10" s="6"/>
      <c r="F10" s="6"/>
    </row>
    <row r="11" spans="1:9" x14ac:dyDescent="0.3">
      <c r="A11" s="4" t="str">
        <f>IF(A65&gt;0,"Det finnes tre reelle løsninger:",IF(A65=0,"Det finnes en reell dobbel eller tredobbel løsning, men denne modellen kan ikke regne dette ut.",IF(A65&lt;0,"Det finnes en reell løsning og to konjugerte komplekse løsninger, men denne modellen kan ikke regne dette ut.","???")))</f>
        <v>Det finnes tre reelle løsninger:</v>
      </c>
      <c r="B11" s="6"/>
      <c r="C11" s="6"/>
      <c r="D11" s="6"/>
      <c r="E11" s="6"/>
      <c r="F11" s="6"/>
    </row>
    <row r="12" spans="1:9" x14ac:dyDescent="0.3">
      <c r="A12" s="5" t="s">
        <v>23</v>
      </c>
      <c r="B12" s="9">
        <f xml:space="preserve"> -2*SQRT(b^2 - 3*a*c_)*SIN(ATAN(SQRT(3)*(27*a^2*d - 9*a*b*c_ + 2*b^3)/(9*a*(b^2 - 3*a*c_)^(3/2)*SQRT((27*a^2*d^2 + 2*a*c_*(2*c_^2 - 9*b*d) + b^2*(4*b*d - c_^2))/(3*a*c_ - b^2)^3)))/3 + PI()/3)/(3*ABS(a)) - b/(3*a)</f>
        <v>-2.5615528128088303</v>
      </c>
      <c r="C12" s="6"/>
      <c r="D12" s="6"/>
      <c r="E12" s="6"/>
      <c r="F12" s="6"/>
    </row>
    <row r="13" spans="1:9" x14ac:dyDescent="0.3">
      <c r="A13" s="5" t="s">
        <v>24</v>
      </c>
      <c r="B13" s="9">
        <f>2*SQRT(b^2 - 3*a*c_)*SIN(ATAN(SQRT(3)*(27*a^2*d - 9*a*b*c_ + 2*b^3)/(9*a*(b^2 - 3*a*c_)^(3/2)*SQRT((27*a^2*d^2 + 2*a*c_*(2*c_^2 - 9*b*d) + b^2*(4*b*d - c_^2))/(3*a*c_ - b^2)^3)))/3)/(3*ABS(a)) - b/(3*a)</f>
        <v>-0.99999999999999989</v>
      </c>
      <c r="C13" s="6"/>
      <c r="D13" s="6"/>
      <c r="E13" s="6"/>
      <c r="F13" s="6"/>
    </row>
    <row r="14" spans="1:9" x14ac:dyDescent="0.3">
      <c r="A14" s="5" t="s">
        <v>25</v>
      </c>
      <c r="B14" s="9">
        <f>2*SQRT(b^2 - 3*a*c_)*COS(ATAN(SQRT(3)*(27*a^2*d - 9*a*b*c_ + 2*b^3)/(9*a*(b^2 - 3*a*c_)^(3/2)*SQRT((27*a^2*d^2 + 2*a*c_*(2*c_^2 - 9*b*d) + b^2*(4*b*d - c_^2))/(3*a*c_ - b^2)^3)))/3 + PI()/6)/(3*ABS(a)) - b/(3*a)</f>
        <v>1.5615528128088303</v>
      </c>
      <c r="C14" s="6"/>
      <c r="D14" s="6"/>
      <c r="E14" s="6"/>
      <c r="F14" s="6"/>
    </row>
    <row r="15" spans="1:9" x14ac:dyDescent="0.3">
      <c r="A15" s="4" t="s">
        <v>14</v>
      </c>
      <c r="B15" s="6"/>
      <c r="C15" s="4">
        <f>d</f>
        <v>-4</v>
      </c>
      <c r="D15" s="6"/>
      <c r="E15" s="6"/>
      <c r="F15" s="6"/>
    </row>
    <row r="16" spans="1:9" x14ac:dyDescent="0.3">
      <c r="A16" s="6" t="s">
        <v>13</v>
      </c>
      <c r="B16" s="5" t="s">
        <v>26</v>
      </c>
      <c r="C16" s="9">
        <f>-(2 *b)/(6 *a)</f>
        <v>-0.66666666666666663</v>
      </c>
      <c r="D16" s="5" t="s">
        <v>27</v>
      </c>
      <c r="E16" s="9">
        <f>a *C16^3 +b *C16^2 +c_ *C16 +d</f>
        <v>-1.4074074074074074</v>
      </c>
      <c r="F16" s="6"/>
    </row>
    <row r="17" spans="1:6" x14ac:dyDescent="0.3">
      <c r="A17" s="6" t="s">
        <v>30</v>
      </c>
      <c r="B17" s="6" t="str">
        <f>IF(a&gt;0," -oo",IF(a&lt;0," oo"))</f>
        <v xml:space="preserve"> -oo</v>
      </c>
      <c r="C17" s="6"/>
      <c r="D17" s="6"/>
      <c r="E17" s="6"/>
      <c r="F17" s="6"/>
    </row>
    <row r="18" spans="1:6" x14ac:dyDescent="0.3">
      <c r="A18" s="6" t="s">
        <v>31</v>
      </c>
      <c r="B18" s="6" t="str">
        <f>IF(a&lt;0," -oo",IF(a&gt;0," oo"))</f>
        <v xml:space="preserve"> oo</v>
      </c>
      <c r="C18" s="6"/>
      <c r="D18" s="6"/>
      <c r="E18" s="6"/>
      <c r="F18" s="6"/>
    </row>
    <row r="19" spans="1:6" x14ac:dyDescent="0.3">
      <c r="A19" s="4" t="str">
        <f>IF(a&gt;0,"Toppunkt:  x_max =",IF(a&lt;0, "Bunnpunkt: x_min ="))</f>
        <v>Toppunkt:  x_max =</v>
      </c>
      <c r="B19" s="9">
        <f>MIN((SQRT(b^2 - 3*a*c_) - b)/(3*a),-(SQRT(b^2 - 3*a*c_) + b)/(3*a))</f>
        <v>-1.8685170918213299</v>
      </c>
      <c r="C19" s="5" t="str">
        <f>IF(a&gt;0,"f(x_max) =",IF(a&lt;0, "f(x_min) ="))</f>
        <v>f(x_max) =</v>
      </c>
      <c r="D19" s="9">
        <f>a*B19^3 +b*B19^2 +c_*B19 +d</f>
        <v>2.0646049319282858</v>
      </c>
      <c r="E19" s="6"/>
      <c r="F19" s="6"/>
    </row>
    <row r="20" spans="1:6" x14ac:dyDescent="0.3">
      <c r="A20" s="4" t="str">
        <f>IF(a&lt;0,"Toppunkt:  x_max =",IF(a&gt;0, "Bunnpunkt: x_min ="))</f>
        <v>Bunnpunkt: x_min =</v>
      </c>
      <c r="B20" s="9">
        <f>MAX((SQRT(b^2 - 3*a*c_) - b)/(3*a),-(SQRT(b^2 - 3*a*c_) + b)/(3*a))</f>
        <v>0.53518375848799637</v>
      </c>
      <c r="C20" s="5" t="str">
        <f>IF(a&lt;0,"f(x_max) =",IF(a&gt;0, "f(x_min) ="))</f>
        <v>f(x_min) =</v>
      </c>
      <c r="D20" s="9">
        <f>a*B20^3 +b*B20^2 +c_*B20 +d</f>
        <v>-4.8794197467431006</v>
      </c>
      <c r="E20" s="6"/>
      <c r="F20" s="6"/>
    </row>
    <row r="21" spans="1:6" ht="16.2" x14ac:dyDescent="0.3">
      <c r="A21" s="6" t="s">
        <v>19</v>
      </c>
      <c r="B21" s="13"/>
      <c r="C21" s="8">
        <v>2</v>
      </c>
      <c r="D21" s="12" t="s">
        <v>20</v>
      </c>
      <c r="E21" s="6">
        <f>3*a*C21^2+2*b*C21+c_</f>
        <v>17</v>
      </c>
      <c r="F21" s="6"/>
    </row>
    <row r="22" spans="1:6" ht="16.2" x14ac:dyDescent="0.3">
      <c r="A22" s="11" t="s">
        <v>0</v>
      </c>
      <c r="B22" s="6"/>
      <c r="C22" s="6"/>
      <c r="D22" s="6"/>
      <c r="E22" s="6"/>
      <c r="F22" s="6"/>
    </row>
    <row r="23" spans="1:6" x14ac:dyDescent="0.3">
      <c r="A23" s="5" t="s">
        <v>28</v>
      </c>
      <c r="B23" s="7">
        <v>-4</v>
      </c>
      <c r="C23" s="5" t="s">
        <v>29</v>
      </c>
      <c r="D23" s="7">
        <v>3</v>
      </c>
      <c r="E23" s="5" t="s">
        <v>2</v>
      </c>
      <c r="F23" s="4">
        <f>(Max.verdi-Min.verdi)/20</f>
        <v>0.35</v>
      </c>
    </row>
    <row r="24" spans="1:6" ht="16.2" x14ac:dyDescent="0.3">
      <c r="A24" s="14" t="s">
        <v>9</v>
      </c>
      <c r="B24" s="14" t="s">
        <v>10</v>
      </c>
      <c r="C24" s="6"/>
      <c r="D24" s="6"/>
      <c r="E24" s="6"/>
      <c r="F24" s="6"/>
    </row>
    <row r="25" spans="1:6" x14ac:dyDescent="0.3">
      <c r="A25" s="6">
        <f>IF(Min.verdi&gt;=Max.verdi,"x\min &gt;=x\max!",IF(((Min.verdi+H35*Steg)&lt;=Max.verdi),(Min.verdi+H35*Steg), Max.verdi))</f>
        <v>-4</v>
      </c>
      <c r="B25" s="10">
        <f>IF(OR(TYPE(A25)=16,TYPE(A25)=2),"",a*A25^3 +b*A25^2 +c_*A25 +d)</f>
        <v>-24</v>
      </c>
      <c r="C25" s="6"/>
      <c r="D25" s="6"/>
      <c r="E25" s="6"/>
      <c r="F25" s="6"/>
    </row>
    <row r="26" spans="1:6" x14ac:dyDescent="0.3">
      <c r="A26" s="6">
        <f t="shared" ref="A26:A61" si="0">IF(((Min.verdi+H36*Steg)&lt;=Max.verdi),(Min.verdi+H36*Steg),IF(OR(A25=Max.verdi,TYPE(A25)=2)," ",Max.verdi))</f>
        <v>-3.65</v>
      </c>
      <c r="B26" s="10">
        <f t="shared" ref="B26:B61" si="1">IF(OR(TYPE(A26)=16,TYPE(A26)=2),"",a*A26^3 +b*A26^2 +c_*A26 +d)</f>
        <v>-15.032125000000001</v>
      </c>
      <c r="C26" s="6"/>
      <c r="D26" s="6"/>
      <c r="E26" s="6"/>
      <c r="F26" s="6"/>
    </row>
    <row r="27" spans="1:6" x14ac:dyDescent="0.3">
      <c r="A27" s="6">
        <f t="shared" si="0"/>
        <v>-3.3</v>
      </c>
      <c r="B27" s="10">
        <f t="shared" si="1"/>
        <v>-8.2570000000000014</v>
      </c>
      <c r="C27" s="6"/>
      <c r="D27" s="6"/>
      <c r="E27" s="6"/>
      <c r="F27" s="6"/>
    </row>
    <row r="28" spans="1:6" x14ac:dyDescent="0.3">
      <c r="A28" s="6">
        <f t="shared" si="0"/>
        <v>-2.95</v>
      </c>
      <c r="B28" s="10">
        <f t="shared" si="1"/>
        <v>-3.4173749999999998</v>
      </c>
      <c r="C28" s="6"/>
      <c r="D28" s="6"/>
      <c r="E28" s="6"/>
      <c r="F28" s="6"/>
    </row>
    <row r="29" spans="1:6" x14ac:dyDescent="0.3">
      <c r="A29" s="6">
        <f t="shared" si="0"/>
        <v>-2.6</v>
      </c>
      <c r="B29" s="10">
        <f t="shared" si="1"/>
        <v>-0.256000000000002</v>
      </c>
      <c r="C29" s="6"/>
      <c r="D29" s="6"/>
      <c r="E29" s="6"/>
      <c r="F29" s="6"/>
    </row>
    <row r="30" spans="1:6" x14ac:dyDescent="0.3">
      <c r="A30" s="6">
        <f t="shared" si="0"/>
        <v>-2.25</v>
      </c>
      <c r="B30" s="10">
        <f t="shared" si="1"/>
        <v>1.484375</v>
      </c>
      <c r="C30" s="6"/>
      <c r="D30" s="6"/>
      <c r="E30" s="6"/>
      <c r="F30" s="6"/>
    </row>
    <row r="31" spans="1:6" x14ac:dyDescent="0.3">
      <c r="A31" s="6">
        <f t="shared" si="0"/>
        <v>-1.9000000000000004</v>
      </c>
      <c r="B31" s="10">
        <f t="shared" si="1"/>
        <v>2.0609999999999999</v>
      </c>
      <c r="C31" s="6"/>
      <c r="D31" s="6"/>
      <c r="E31" s="6"/>
      <c r="F31" s="6"/>
    </row>
    <row r="32" spans="1:6" x14ac:dyDescent="0.3">
      <c r="A32" s="6">
        <f t="shared" si="0"/>
        <v>-1.5500000000000003</v>
      </c>
      <c r="B32" s="10">
        <f t="shared" si="1"/>
        <v>1.7311250000000005</v>
      </c>
      <c r="C32" s="6"/>
      <c r="D32" s="6"/>
      <c r="E32" s="6"/>
      <c r="F32" s="6"/>
    </row>
    <row r="33" spans="1:8" x14ac:dyDescent="0.3">
      <c r="A33" s="6">
        <f t="shared" si="0"/>
        <v>-1.2000000000000002</v>
      </c>
      <c r="B33" s="10">
        <f t="shared" si="1"/>
        <v>0.75200000000000067</v>
      </c>
      <c r="C33" s="6"/>
      <c r="D33" s="6"/>
      <c r="E33" s="6"/>
      <c r="F33" s="6"/>
    </row>
    <row r="34" spans="1:8" x14ac:dyDescent="0.3">
      <c r="A34" s="6">
        <f t="shared" si="0"/>
        <v>-0.85000000000000009</v>
      </c>
      <c r="B34" s="10">
        <f t="shared" si="1"/>
        <v>-0.61912499999999948</v>
      </c>
      <c r="C34" s="6"/>
      <c r="D34" s="6"/>
      <c r="E34" s="6"/>
      <c r="F34" s="6"/>
      <c r="H34" s="1" t="s">
        <v>1</v>
      </c>
    </row>
    <row r="35" spans="1:8" x14ac:dyDescent="0.3">
      <c r="A35" s="6">
        <f t="shared" si="0"/>
        <v>-0.5</v>
      </c>
      <c r="B35" s="10">
        <f t="shared" si="1"/>
        <v>-2.125</v>
      </c>
      <c r="C35" s="6"/>
      <c r="D35" s="6"/>
      <c r="E35" s="6"/>
      <c r="F35" s="6"/>
      <c r="H35" s="1">
        <v>0</v>
      </c>
    </row>
    <row r="36" spans="1:8" x14ac:dyDescent="0.3">
      <c r="A36" s="6">
        <f t="shared" si="0"/>
        <v>-0.15000000000000036</v>
      </c>
      <c r="B36" s="10">
        <f t="shared" si="1"/>
        <v>-3.5083749999999987</v>
      </c>
      <c r="C36" s="6"/>
      <c r="D36" s="6"/>
      <c r="E36" s="6"/>
      <c r="F36" s="6"/>
      <c r="H36" s="1">
        <v>1</v>
      </c>
    </row>
    <row r="37" spans="1:8" x14ac:dyDescent="0.3">
      <c r="A37" s="6">
        <f t="shared" si="0"/>
        <v>0.19999999999999929</v>
      </c>
      <c r="B37" s="10">
        <f t="shared" si="1"/>
        <v>-4.5119999999999987</v>
      </c>
      <c r="C37" s="6"/>
      <c r="D37" s="6"/>
      <c r="E37" s="6"/>
      <c r="F37" s="6"/>
      <c r="H37" s="1">
        <f t="shared" ref="H37:H53" si="2">1+H36</f>
        <v>2</v>
      </c>
    </row>
    <row r="38" spans="1:8" x14ac:dyDescent="0.3">
      <c r="A38" s="6">
        <f t="shared" si="0"/>
        <v>0.54999999999999982</v>
      </c>
      <c r="B38" s="10">
        <f t="shared" si="1"/>
        <v>-4.8786249999999995</v>
      </c>
      <c r="C38" s="6"/>
      <c r="D38" s="6"/>
      <c r="E38" s="6"/>
      <c r="F38" s="6"/>
      <c r="H38" s="1">
        <f t="shared" si="2"/>
        <v>3</v>
      </c>
    </row>
    <row r="39" spans="1:8" x14ac:dyDescent="0.3">
      <c r="A39" s="6">
        <f t="shared" si="0"/>
        <v>0.89999999999999947</v>
      </c>
      <c r="B39" s="10">
        <f t="shared" si="1"/>
        <v>-4.3510000000000018</v>
      </c>
      <c r="C39" s="6"/>
      <c r="D39" s="6"/>
      <c r="E39" s="6"/>
      <c r="F39" s="6"/>
      <c r="H39" s="1">
        <f t="shared" si="2"/>
        <v>4</v>
      </c>
    </row>
    <row r="40" spans="1:8" x14ac:dyDescent="0.3">
      <c r="A40" s="6">
        <f t="shared" si="0"/>
        <v>1.25</v>
      </c>
      <c r="B40" s="10">
        <f t="shared" si="1"/>
        <v>-2.671875</v>
      </c>
      <c r="C40" s="6"/>
      <c r="D40" s="6"/>
      <c r="E40" s="6"/>
      <c r="F40" s="6"/>
      <c r="H40" s="1">
        <f t="shared" si="2"/>
        <v>5</v>
      </c>
    </row>
    <row r="41" spans="1:8" x14ac:dyDescent="0.3">
      <c r="A41" s="6">
        <f t="shared" si="0"/>
        <v>1.5999999999999996</v>
      </c>
      <c r="B41" s="10">
        <f t="shared" si="1"/>
        <v>0.41599999999999504</v>
      </c>
      <c r="C41" s="6"/>
      <c r="D41" s="6"/>
      <c r="E41" s="6"/>
      <c r="F41" s="6"/>
      <c r="H41" s="1">
        <f t="shared" si="2"/>
        <v>6</v>
      </c>
    </row>
    <row r="42" spans="1:8" x14ac:dyDescent="0.3">
      <c r="A42" s="6">
        <f t="shared" si="0"/>
        <v>1.9499999999999993</v>
      </c>
      <c r="B42" s="10">
        <f t="shared" si="1"/>
        <v>5.1698749999999869</v>
      </c>
      <c r="C42" s="6"/>
      <c r="D42" s="6"/>
      <c r="E42" s="6"/>
      <c r="F42" s="6"/>
      <c r="H42" s="1">
        <f t="shared" si="2"/>
        <v>7</v>
      </c>
    </row>
    <row r="43" spans="1:8" x14ac:dyDescent="0.3">
      <c r="A43" s="6">
        <f t="shared" si="0"/>
        <v>2.2999999999999998</v>
      </c>
      <c r="B43" s="10">
        <f t="shared" si="1"/>
        <v>11.846999999999994</v>
      </c>
      <c r="C43" s="6"/>
      <c r="D43" s="6"/>
      <c r="E43" s="6"/>
      <c r="F43" s="6"/>
      <c r="H43" s="1">
        <f t="shared" si="2"/>
        <v>8</v>
      </c>
    </row>
    <row r="44" spans="1:8" x14ac:dyDescent="0.3">
      <c r="A44" s="6">
        <f t="shared" si="0"/>
        <v>2.6499999999999995</v>
      </c>
      <c r="B44" s="10">
        <f t="shared" si="1"/>
        <v>20.704624999999982</v>
      </c>
      <c r="C44" s="6"/>
      <c r="D44" s="6"/>
      <c r="E44" s="6"/>
      <c r="F44" s="6"/>
      <c r="H44" s="1">
        <f t="shared" si="2"/>
        <v>9</v>
      </c>
    </row>
    <row r="45" spans="1:8" x14ac:dyDescent="0.3">
      <c r="A45" s="6">
        <f t="shared" si="0"/>
        <v>3</v>
      </c>
      <c r="B45" s="10">
        <f t="shared" si="1"/>
        <v>32</v>
      </c>
      <c r="C45" s="6"/>
      <c r="D45" s="6"/>
      <c r="E45" s="6"/>
      <c r="F45" s="6"/>
      <c r="H45" s="1">
        <f t="shared" si="2"/>
        <v>10</v>
      </c>
    </row>
    <row r="46" spans="1:8" x14ac:dyDescent="0.3">
      <c r="A46" s="6" t="str">
        <f t="shared" si="0"/>
        <v xml:space="preserve"> </v>
      </c>
      <c r="B46" s="6" t="str">
        <f t="shared" si="1"/>
        <v/>
      </c>
      <c r="C46" s="6"/>
      <c r="D46" s="6"/>
      <c r="E46" s="6"/>
      <c r="F46" s="6"/>
      <c r="H46" s="1">
        <f t="shared" si="2"/>
        <v>11</v>
      </c>
    </row>
    <row r="47" spans="1:8" x14ac:dyDescent="0.3">
      <c r="A47" s="6" t="str">
        <f t="shared" si="0"/>
        <v xml:space="preserve"> </v>
      </c>
      <c r="B47" s="6" t="str">
        <f t="shared" si="1"/>
        <v/>
      </c>
      <c r="C47" s="6"/>
      <c r="D47" s="6"/>
      <c r="E47" s="6"/>
      <c r="F47" s="6"/>
      <c r="H47" s="1">
        <f t="shared" si="2"/>
        <v>12</v>
      </c>
    </row>
    <row r="48" spans="1:8" x14ac:dyDescent="0.3">
      <c r="A48" s="6" t="str">
        <f t="shared" si="0"/>
        <v xml:space="preserve"> </v>
      </c>
      <c r="B48" s="6" t="str">
        <f t="shared" si="1"/>
        <v/>
      </c>
      <c r="C48" s="6"/>
      <c r="D48" s="6"/>
      <c r="E48" s="6"/>
      <c r="F48" s="6"/>
      <c r="H48" s="1">
        <f t="shared" si="2"/>
        <v>13</v>
      </c>
    </row>
    <row r="49" spans="1:8" x14ac:dyDescent="0.3">
      <c r="A49" s="6" t="str">
        <f t="shared" si="0"/>
        <v xml:space="preserve"> </v>
      </c>
      <c r="B49" s="6" t="str">
        <f t="shared" si="1"/>
        <v/>
      </c>
      <c r="C49" s="6"/>
      <c r="D49" s="6"/>
      <c r="E49" s="6"/>
      <c r="F49" s="6"/>
      <c r="H49" s="1">
        <f t="shared" si="2"/>
        <v>14</v>
      </c>
    </row>
    <row r="50" spans="1:8" x14ac:dyDescent="0.3">
      <c r="A50" s="6" t="str">
        <f t="shared" si="0"/>
        <v xml:space="preserve"> </v>
      </c>
      <c r="B50" s="6" t="str">
        <f t="shared" si="1"/>
        <v/>
      </c>
      <c r="C50" s="6"/>
      <c r="D50" s="6"/>
      <c r="E50" s="6"/>
      <c r="F50" s="6"/>
      <c r="H50" s="1">
        <f t="shared" si="2"/>
        <v>15</v>
      </c>
    </row>
    <row r="51" spans="1:8" x14ac:dyDescent="0.3">
      <c r="A51" s="6" t="str">
        <f t="shared" si="0"/>
        <v xml:space="preserve"> </v>
      </c>
      <c r="B51" s="6" t="str">
        <f t="shared" si="1"/>
        <v/>
      </c>
      <c r="C51" s="6"/>
      <c r="D51" s="6"/>
      <c r="E51" s="6"/>
      <c r="F51" s="6"/>
      <c r="H51" s="1">
        <f t="shared" si="2"/>
        <v>16</v>
      </c>
    </row>
    <row r="52" spans="1:8" x14ac:dyDescent="0.3">
      <c r="A52" s="6" t="str">
        <f t="shared" si="0"/>
        <v xml:space="preserve"> </v>
      </c>
      <c r="B52" s="6" t="str">
        <f t="shared" si="1"/>
        <v/>
      </c>
      <c r="C52" s="6"/>
      <c r="D52" s="6"/>
      <c r="E52" s="6"/>
      <c r="F52" s="6"/>
      <c r="H52" s="1">
        <f t="shared" si="2"/>
        <v>17</v>
      </c>
    </row>
    <row r="53" spans="1:8" x14ac:dyDescent="0.3">
      <c r="A53" s="6" t="str">
        <f t="shared" si="0"/>
        <v xml:space="preserve"> </v>
      </c>
      <c r="B53" s="6" t="str">
        <f t="shared" si="1"/>
        <v/>
      </c>
      <c r="C53" s="6"/>
      <c r="D53" s="6"/>
      <c r="E53" s="6"/>
      <c r="F53" s="6"/>
      <c r="H53" s="1">
        <f t="shared" si="2"/>
        <v>18</v>
      </c>
    </row>
    <row r="54" spans="1:8" x14ac:dyDescent="0.3">
      <c r="A54" s="6" t="str">
        <f t="shared" si="0"/>
        <v xml:space="preserve"> </v>
      </c>
      <c r="B54" s="6" t="str">
        <f t="shared" si="1"/>
        <v/>
      </c>
      <c r="C54" s="6"/>
      <c r="D54" s="6"/>
      <c r="E54" s="6"/>
      <c r="F54" s="6"/>
      <c r="H54" s="1">
        <f t="shared" ref="H54:H72" si="3">1+H53</f>
        <v>19</v>
      </c>
    </row>
    <row r="55" spans="1:8" x14ac:dyDescent="0.3">
      <c r="A55" s="6" t="str">
        <f t="shared" si="0"/>
        <v xml:space="preserve"> </v>
      </c>
      <c r="B55" s="6" t="str">
        <f t="shared" si="1"/>
        <v/>
      </c>
      <c r="C55" s="6"/>
      <c r="D55" s="6"/>
      <c r="E55" s="6"/>
      <c r="F55" s="6"/>
      <c r="H55" s="1">
        <f t="shared" si="3"/>
        <v>20</v>
      </c>
    </row>
    <row r="56" spans="1:8" x14ac:dyDescent="0.3">
      <c r="A56" s="6" t="str">
        <f t="shared" si="0"/>
        <v xml:space="preserve"> </v>
      </c>
      <c r="B56" s="6" t="str">
        <f t="shared" si="1"/>
        <v/>
      </c>
      <c r="C56" s="6"/>
      <c r="D56" s="6"/>
      <c r="E56" s="6"/>
      <c r="F56" s="6"/>
      <c r="H56" s="1">
        <f t="shared" si="3"/>
        <v>21</v>
      </c>
    </row>
    <row r="57" spans="1:8" x14ac:dyDescent="0.3">
      <c r="A57" s="6" t="str">
        <f t="shared" si="0"/>
        <v xml:space="preserve"> </v>
      </c>
      <c r="B57" s="6" t="str">
        <f t="shared" si="1"/>
        <v/>
      </c>
      <c r="C57" s="6"/>
      <c r="D57" s="6"/>
      <c r="E57" s="6"/>
      <c r="F57" s="6"/>
      <c r="H57" s="1">
        <f t="shared" si="3"/>
        <v>22</v>
      </c>
    </row>
    <row r="58" spans="1:8" x14ac:dyDescent="0.3">
      <c r="A58" s="6" t="str">
        <f t="shared" si="0"/>
        <v xml:space="preserve"> </v>
      </c>
      <c r="B58" s="6" t="str">
        <f t="shared" si="1"/>
        <v/>
      </c>
      <c r="C58" s="6"/>
      <c r="D58" s="6"/>
      <c r="E58" s="6"/>
      <c r="F58" s="6"/>
      <c r="H58" s="1">
        <f t="shared" si="3"/>
        <v>23</v>
      </c>
    </row>
    <row r="59" spans="1:8" x14ac:dyDescent="0.3">
      <c r="A59" s="6" t="str">
        <f t="shared" si="0"/>
        <v xml:space="preserve"> </v>
      </c>
      <c r="B59" s="6" t="str">
        <f t="shared" si="1"/>
        <v/>
      </c>
      <c r="C59" s="6"/>
      <c r="D59" s="6"/>
      <c r="E59" s="6"/>
      <c r="F59" s="6"/>
      <c r="H59" s="1">
        <f t="shared" si="3"/>
        <v>24</v>
      </c>
    </row>
    <row r="60" spans="1:8" x14ac:dyDescent="0.3">
      <c r="A60" s="6" t="str">
        <f t="shared" si="0"/>
        <v xml:space="preserve"> </v>
      </c>
      <c r="B60" s="6" t="str">
        <f t="shared" si="1"/>
        <v/>
      </c>
      <c r="C60" s="6"/>
      <c r="D60" s="6"/>
      <c r="E60" s="6"/>
      <c r="F60" s="6"/>
      <c r="H60" s="1">
        <f t="shared" si="3"/>
        <v>25</v>
      </c>
    </row>
    <row r="61" spans="1:8" x14ac:dyDescent="0.3">
      <c r="A61" s="6" t="str">
        <f t="shared" si="0"/>
        <v xml:space="preserve"> </v>
      </c>
      <c r="B61" s="6" t="str">
        <f t="shared" si="1"/>
        <v/>
      </c>
      <c r="C61" s="6"/>
      <c r="D61" s="6"/>
      <c r="E61" s="6"/>
      <c r="F61" s="6"/>
      <c r="H61" s="1">
        <f t="shared" si="3"/>
        <v>26</v>
      </c>
    </row>
    <row r="62" spans="1:8" x14ac:dyDescent="0.3">
      <c r="A62" s="6" t="s">
        <v>21</v>
      </c>
      <c r="B62" s="6"/>
      <c r="C62" s="6"/>
      <c r="D62" s="6"/>
      <c r="E62" s="6"/>
      <c r="F62" s="6"/>
      <c r="H62" s="1">
        <f t="shared" si="3"/>
        <v>27</v>
      </c>
    </row>
    <row r="63" spans="1:8" x14ac:dyDescent="0.3">
      <c r="A63" s="6">
        <f>b^2 *c_^2 -4*a*c_^3 -4*b^3 *(d -C5) -27*a^2 *(d -C5)^2 +18*a*b*c_*(d -C5)</f>
        <v>169</v>
      </c>
      <c r="B63" s="6"/>
      <c r="C63" s="6"/>
      <c r="D63" s="6"/>
      <c r="E63" s="6"/>
      <c r="F63" s="6"/>
      <c r="H63" s="1">
        <f t="shared" si="3"/>
        <v>28</v>
      </c>
    </row>
    <row r="64" spans="1:8" x14ac:dyDescent="0.3">
      <c r="A64" s="6" t="s">
        <v>22</v>
      </c>
      <c r="B64" s="6"/>
      <c r="C64" s="6"/>
      <c r="D64" s="6"/>
      <c r="E64" s="6"/>
      <c r="F64" s="6"/>
      <c r="H64" s="1">
        <f t="shared" si="3"/>
        <v>29</v>
      </c>
    </row>
    <row r="65" spans="1:8" x14ac:dyDescent="0.3">
      <c r="A65" s="6">
        <f>b^2 *c_^2 -4*a*c_^3 -4*b^3 *d -27*a^2 *d^2 +18*a*b*c_*d</f>
        <v>272</v>
      </c>
      <c r="B65" s="6"/>
      <c r="C65" s="6"/>
      <c r="D65" s="6"/>
      <c r="E65" s="6"/>
      <c r="F65" s="6"/>
      <c r="H65" s="1">
        <f t="shared" si="3"/>
        <v>30</v>
      </c>
    </row>
    <row r="66" spans="1:8" x14ac:dyDescent="0.3">
      <c r="A66" s="6"/>
      <c r="B66" s="6"/>
      <c r="C66" s="6"/>
      <c r="D66" s="6"/>
      <c r="E66" s="6"/>
      <c r="F66" s="6"/>
      <c r="H66" s="1">
        <f t="shared" si="3"/>
        <v>31</v>
      </c>
    </row>
    <row r="67" spans="1:8" x14ac:dyDescent="0.3">
      <c r="A67" s="6" t="s">
        <v>8</v>
      </c>
      <c r="B67" s="6"/>
      <c r="C67" s="6"/>
      <c r="D67" s="6"/>
      <c r="E67" s="6"/>
      <c r="F67" s="6"/>
      <c r="H67" s="1">
        <f t="shared" si="3"/>
        <v>32</v>
      </c>
    </row>
    <row r="68" spans="1:8" x14ac:dyDescent="0.3">
      <c r="A68" s="6">
        <f t="shared" ref="A68:A104" si="4">IF(Min.verdi=Max.verdi,"x\min =x\max!",IF(((Min.verdi+H35*Steg)&lt;=Max.verdi),(Min.verdi+H35*Steg), Max.verdi))</f>
        <v>-4</v>
      </c>
      <c r="B68" s="6">
        <f>a*A68^3 +b*A68^2 +c_*A68+d</f>
        <v>-24</v>
      </c>
      <c r="C68" s="6"/>
      <c r="D68" s="6"/>
      <c r="E68" s="6"/>
      <c r="F68" s="6"/>
      <c r="H68" s="1">
        <f t="shared" si="3"/>
        <v>33</v>
      </c>
    </row>
    <row r="69" spans="1:8" x14ac:dyDescent="0.3">
      <c r="A69" s="6">
        <f t="shared" si="4"/>
        <v>-3.65</v>
      </c>
      <c r="B69" s="6">
        <f t="shared" ref="B69:B104" si="5">a*A69^3 +b*A69^2 +c_*A69+d</f>
        <v>-15.032125000000001</v>
      </c>
      <c r="C69" s="6"/>
      <c r="D69" s="6"/>
      <c r="E69" s="6"/>
      <c r="F69" s="6"/>
      <c r="H69" s="1">
        <f t="shared" si="3"/>
        <v>34</v>
      </c>
    </row>
    <row r="70" spans="1:8" x14ac:dyDescent="0.3">
      <c r="A70" s="6">
        <f t="shared" si="4"/>
        <v>-3.3</v>
      </c>
      <c r="B70" s="6">
        <f t="shared" si="5"/>
        <v>-8.2570000000000014</v>
      </c>
      <c r="C70" s="6"/>
      <c r="D70" s="6"/>
      <c r="E70" s="6"/>
      <c r="F70" s="6"/>
      <c r="H70" s="1">
        <f t="shared" si="3"/>
        <v>35</v>
      </c>
    </row>
    <row r="71" spans="1:8" x14ac:dyDescent="0.3">
      <c r="A71" s="6">
        <f t="shared" si="4"/>
        <v>-2.95</v>
      </c>
      <c r="B71" s="6">
        <f t="shared" si="5"/>
        <v>-3.4173749999999998</v>
      </c>
      <c r="C71" s="6"/>
      <c r="D71" s="6"/>
      <c r="E71" s="6"/>
      <c r="F71" s="6"/>
      <c r="H71" s="1">
        <f t="shared" si="3"/>
        <v>36</v>
      </c>
    </row>
    <row r="72" spans="1:8" x14ac:dyDescent="0.3">
      <c r="A72" s="6">
        <f t="shared" si="4"/>
        <v>-2.6</v>
      </c>
      <c r="B72" s="6">
        <f t="shared" si="5"/>
        <v>-0.256000000000002</v>
      </c>
      <c r="C72" s="6"/>
      <c r="D72" s="6"/>
      <c r="E72" s="6"/>
      <c r="F72" s="6"/>
      <c r="H72" s="1">
        <f t="shared" si="3"/>
        <v>37</v>
      </c>
    </row>
    <row r="73" spans="1:8" x14ac:dyDescent="0.3">
      <c r="A73" s="6">
        <f t="shared" si="4"/>
        <v>-2.25</v>
      </c>
      <c r="B73" s="6">
        <f t="shared" si="5"/>
        <v>1.484375</v>
      </c>
      <c r="C73" s="6"/>
      <c r="D73" s="6"/>
      <c r="E73" s="6"/>
      <c r="F73" s="6"/>
    </row>
    <row r="74" spans="1:8" x14ac:dyDescent="0.3">
      <c r="A74" s="6">
        <f t="shared" si="4"/>
        <v>-1.9000000000000004</v>
      </c>
      <c r="B74" s="6">
        <f t="shared" si="5"/>
        <v>2.0609999999999999</v>
      </c>
      <c r="C74" s="6"/>
      <c r="D74" s="6"/>
      <c r="E74" s="6"/>
      <c r="F74" s="6"/>
    </row>
    <row r="75" spans="1:8" x14ac:dyDescent="0.3">
      <c r="A75" s="6">
        <f t="shared" si="4"/>
        <v>-1.5500000000000003</v>
      </c>
      <c r="B75" s="6">
        <f t="shared" si="5"/>
        <v>1.7311250000000005</v>
      </c>
      <c r="C75" s="6"/>
      <c r="D75" s="6"/>
      <c r="E75" s="6"/>
      <c r="F75" s="6"/>
    </row>
    <row r="76" spans="1:8" x14ac:dyDescent="0.3">
      <c r="A76" s="6">
        <f t="shared" si="4"/>
        <v>-1.2000000000000002</v>
      </c>
      <c r="B76" s="6">
        <f t="shared" si="5"/>
        <v>0.75200000000000067</v>
      </c>
      <c r="C76" s="6"/>
      <c r="D76" s="6"/>
      <c r="E76" s="6"/>
      <c r="F76" s="6"/>
    </row>
    <row r="77" spans="1:8" x14ac:dyDescent="0.3">
      <c r="A77" s="6">
        <f t="shared" si="4"/>
        <v>-0.85000000000000009</v>
      </c>
      <c r="B77" s="6">
        <f t="shared" si="5"/>
        <v>-0.61912499999999948</v>
      </c>
      <c r="C77" s="6"/>
      <c r="D77" s="6"/>
      <c r="E77" s="6"/>
      <c r="F77" s="6"/>
    </row>
    <row r="78" spans="1:8" x14ac:dyDescent="0.3">
      <c r="A78" s="6">
        <f t="shared" si="4"/>
        <v>-0.5</v>
      </c>
      <c r="B78" s="6">
        <f t="shared" si="5"/>
        <v>-2.125</v>
      </c>
      <c r="C78" s="6"/>
      <c r="D78" s="6"/>
      <c r="E78" s="6"/>
      <c r="F78" s="6"/>
    </row>
    <row r="79" spans="1:8" x14ac:dyDescent="0.3">
      <c r="A79" s="6">
        <f t="shared" si="4"/>
        <v>-0.15000000000000036</v>
      </c>
      <c r="B79" s="6">
        <f t="shared" si="5"/>
        <v>-3.5083749999999987</v>
      </c>
      <c r="C79" s="6"/>
      <c r="D79" s="6"/>
      <c r="E79" s="6"/>
      <c r="F79" s="6"/>
    </row>
    <row r="80" spans="1:8" x14ac:dyDescent="0.3">
      <c r="A80" s="6">
        <f t="shared" si="4"/>
        <v>0.19999999999999929</v>
      </c>
      <c r="B80" s="6">
        <f t="shared" si="5"/>
        <v>-4.5119999999999987</v>
      </c>
      <c r="C80" s="6"/>
      <c r="D80" s="6"/>
      <c r="E80" s="6"/>
      <c r="F80" s="6"/>
    </row>
    <row r="81" spans="1:6" x14ac:dyDescent="0.3">
      <c r="A81" s="6">
        <f t="shared" si="4"/>
        <v>0.54999999999999982</v>
      </c>
      <c r="B81" s="6">
        <f t="shared" si="5"/>
        <v>-4.8786249999999995</v>
      </c>
      <c r="C81" s="6"/>
      <c r="D81" s="6"/>
      <c r="E81" s="6"/>
      <c r="F81" s="6"/>
    </row>
    <row r="82" spans="1:6" x14ac:dyDescent="0.3">
      <c r="A82" s="6">
        <f t="shared" si="4"/>
        <v>0.89999999999999947</v>
      </c>
      <c r="B82" s="6">
        <f t="shared" si="5"/>
        <v>-4.3510000000000018</v>
      </c>
      <c r="C82" s="6"/>
      <c r="D82" s="6"/>
      <c r="E82" s="6"/>
      <c r="F82" s="6"/>
    </row>
    <row r="83" spans="1:6" x14ac:dyDescent="0.3">
      <c r="A83" s="6">
        <f t="shared" si="4"/>
        <v>1.25</v>
      </c>
      <c r="B83" s="6">
        <f t="shared" si="5"/>
        <v>-2.671875</v>
      </c>
      <c r="C83" s="6"/>
      <c r="D83" s="6"/>
      <c r="E83" s="6"/>
      <c r="F83" s="6"/>
    </row>
    <row r="84" spans="1:6" x14ac:dyDescent="0.3">
      <c r="A84" s="6">
        <f t="shared" si="4"/>
        <v>1.5999999999999996</v>
      </c>
      <c r="B84" s="6">
        <f t="shared" si="5"/>
        <v>0.41599999999999504</v>
      </c>
      <c r="C84" s="6"/>
      <c r="D84" s="6"/>
      <c r="E84" s="6"/>
      <c r="F84" s="6"/>
    </row>
    <row r="85" spans="1:6" x14ac:dyDescent="0.3">
      <c r="A85" s="6">
        <f t="shared" si="4"/>
        <v>1.9499999999999993</v>
      </c>
      <c r="B85" s="6">
        <f t="shared" si="5"/>
        <v>5.1698749999999869</v>
      </c>
      <c r="C85" s="6"/>
      <c r="D85" s="6"/>
      <c r="E85" s="6"/>
      <c r="F85" s="6"/>
    </row>
    <row r="86" spans="1:6" x14ac:dyDescent="0.3">
      <c r="A86" s="6">
        <f t="shared" si="4"/>
        <v>2.2999999999999998</v>
      </c>
      <c r="B86" s="6">
        <f t="shared" si="5"/>
        <v>11.846999999999994</v>
      </c>
      <c r="C86" s="6"/>
      <c r="D86" s="6"/>
      <c r="E86" s="6"/>
      <c r="F86" s="6"/>
    </row>
    <row r="87" spans="1:6" x14ac:dyDescent="0.3">
      <c r="A87" s="6">
        <f t="shared" si="4"/>
        <v>2.6499999999999995</v>
      </c>
      <c r="B87" s="6">
        <f t="shared" si="5"/>
        <v>20.704624999999982</v>
      </c>
      <c r="C87" s="6"/>
      <c r="D87" s="6"/>
      <c r="E87" s="6"/>
      <c r="F87" s="6"/>
    </row>
    <row r="88" spans="1:6" x14ac:dyDescent="0.3">
      <c r="A88" s="6">
        <f t="shared" si="4"/>
        <v>3</v>
      </c>
      <c r="B88" s="6">
        <f t="shared" si="5"/>
        <v>32</v>
      </c>
      <c r="C88" s="6"/>
      <c r="D88" s="6"/>
      <c r="E88" s="6"/>
      <c r="F88" s="6"/>
    </row>
    <row r="89" spans="1:6" x14ac:dyDescent="0.3">
      <c r="A89" s="6">
        <f t="shared" si="4"/>
        <v>3</v>
      </c>
      <c r="B89" s="6">
        <f t="shared" si="5"/>
        <v>32</v>
      </c>
      <c r="C89" s="6"/>
      <c r="D89" s="6"/>
      <c r="E89" s="6"/>
      <c r="F89" s="6"/>
    </row>
    <row r="90" spans="1:6" x14ac:dyDescent="0.3">
      <c r="A90" s="6">
        <f t="shared" si="4"/>
        <v>3</v>
      </c>
      <c r="B90" s="6">
        <f t="shared" si="5"/>
        <v>32</v>
      </c>
      <c r="C90" s="6"/>
      <c r="D90" s="6"/>
      <c r="E90" s="6"/>
      <c r="F90" s="6"/>
    </row>
    <row r="91" spans="1:6" x14ac:dyDescent="0.3">
      <c r="A91" s="6">
        <f t="shared" si="4"/>
        <v>3</v>
      </c>
      <c r="B91" s="6">
        <f t="shared" si="5"/>
        <v>32</v>
      </c>
      <c r="C91" s="6"/>
      <c r="D91" s="6"/>
      <c r="E91" s="6"/>
      <c r="F91" s="6"/>
    </row>
    <row r="92" spans="1:6" x14ac:dyDescent="0.3">
      <c r="A92" s="6">
        <f t="shared" si="4"/>
        <v>3</v>
      </c>
      <c r="B92" s="6">
        <f t="shared" si="5"/>
        <v>32</v>
      </c>
      <c r="C92" s="6"/>
      <c r="D92" s="6"/>
      <c r="E92" s="6"/>
      <c r="F92" s="6"/>
    </row>
    <row r="93" spans="1:6" x14ac:dyDescent="0.3">
      <c r="A93" s="6">
        <f t="shared" si="4"/>
        <v>3</v>
      </c>
      <c r="B93" s="6">
        <f t="shared" si="5"/>
        <v>32</v>
      </c>
      <c r="C93" s="6"/>
      <c r="D93" s="6"/>
      <c r="E93" s="6"/>
      <c r="F93" s="6"/>
    </row>
    <row r="94" spans="1:6" x14ac:dyDescent="0.3">
      <c r="A94" s="6">
        <f t="shared" si="4"/>
        <v>3</v>
      </c>
      <c r="B94" s="6">
        <f t="shared" si="5"/>
        <v>32</v>
      </c>
      <c r="C94" s="6"/>
      <c r="D94" s="6"/>
      <c r="E94" s="6"/>
      <c r="F94" s="6"/>
    </row>
    <row r="95" spans="1:6" x14ac:dyDescent="0.3">
      <c r="A95" s="6">
        <f t="shared" si="4"/>
        <v>3</v>
      </c>
      <c r="B95" s="6">
        <f t="shared" si="5"/>
        <v>32</v>
      </c>
      <c r="C95" s="6"/>
      <c r="D95" s="6"/>
      <c r="E95" s="6"/>
      <c r="F95" s="6"/>
    </row>
    <row r="96" spans="1:6" x14ac:dyDescent="0.3">
      <c r="A96" s="6">
        <f t="shared" si="4"/>
        <v>3</v>
      </c>
      <c r="B96" s="6">
        <f t="shared" si="5"/>
        <v>32</v>
      </c>
      <c r="C96" s="6"/>
      <c r="D96" s="6"/>
      <c r="E96" s="6"/>
      <c r="F96" s="6"/>
    </row>
    <row r="97" spans="1:6" x14ac:dyDescent="0.3">
      <c r="A97" s="6">
        <f t="shared" si="4"/>
        <v>3</v>
      </c>
      <c r="B97" s="6">
        <f t="shared" si="5"/>
        <v>32</v>
      </c>
      <c r="C97" s="6"/>
      <c r="D97" s="6"/>
      <c r="E97" s="6"/>
      <c r="F97" s="6"/>
    </row>
    <row r="98" spans="1:6" x14ac:dyDescent="0.3">
      <c r="A98" s="6">
        <f t="shared" si="4"/>
        <v>3</v>
      </c>
      <c r="B98" s="6">
        <f t="shared" si="5"/>
        <v>32</v>
      </c>
      <c r="C98" s="6"/>
      <c r="D98" s="6"/>
      <c r="E98" s="6"/>
      <c r="F98" s="6"/>
    </row>
    <row r="99" spans="1:6" x14ac:dyDescent="0.3">
      <c r="A99" s="6">
        <f t="shared" si="4"/>
        <v>3</v>
      </c>
      <c r="B99" s="6">
        <f t="shared" si="5"/>
        <v>32</v>
      </c>
      <c r="C99" s="6"/>
      <c r="D99" s="6"/>
      <c r="E99" s="6"/>
      <c r="F99" s="6"/>
    </row>
    <row r="100" spans="1:6" x14ac:dyDescent="0.3">
      <c r="A100" s="6">
        <f t="shared" si="4"/>
        <v>3</v>
      </c>
      <c r="B100" s="6">
        <f t="shared" si="5"/>
        <v>32</v>
      </c>
      <c r="C100" s="6"/>
      <c r="D100" s="6"/>
      <c r="E100" s="6"/>
      <c r="F100" s="6"/>
    </row>
    <row r="101" spans="1:6" x14ac:dyDescent="0.3">
      <c r="A101" s="6">
        <f t="shared" si="4"/>
        <v>3</v>
      </c>
      <c r="B101" s="6">
        <f t="shared" si="5"/>
        <v>32</v>
      </c>
      <c r="C101" s="6"/>
      <c r="D101" s="6"/>
      <c r="E101" s="6"/>
      <c r="F101" s="6"/>
    </row>
    <row r="102" spans="1:6" x14ac:dyDescent="0.3">
      <c r="A102" s="6">
        <f t="shared" si="4"/>
        <v>3</v>
      </c>
      <c r="B102" s="6">
        <f t="shared" si="5"/>
        <v>32</v>
      </c>
      <c r="C102" s="6"/>
      <c r="D102" s="6"/>
      <c r="E102" s="6"/>
      <c r="F102" s="6"/>
    </row>
    <row r="103" spans="1:6" x14ac:dyDescent="0.3">
      <c r="A103" s="6">
        <f t="shared" si="4"/>
        <v>3</v>
      </c>
      <c r="B103" s="6">
        <f t="shared" si="5"/>
        <v>32</v>
      </c>
      <c r="C103" s="6"/>
      <c r="D103" s="6"/>
      <c r="E103" s="6"/>
      <c r="F103" s="6"/>
    </row>
    <row r="104" spans="1:6" x14ac:dyDescent="0.3">
      <c r="A104" s="6">
        <f t="shared" si="4"/>
        <v>3</v>
      </c>
      <c r="B104" s="6">
        <f t="shared" si="5"/>
        <v>32</v>
      </c>
      <c r="C104" s="6" t="s">
        <v>7</v>
      </c>
      <c r="D104" s="6"/>
      <c r="E104" s="6"/>
      <c r="F104" s="6"/>
    </row>
  </sheetData>
  <sheetProtection sheet="1" objects="1" scenarios="1"/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  <vt:variant>
        <vt:lpstr>Navngitte områder</vt:lpstr>
      </vt:variant>
      <vt:variant>
        <vt:i4>7</vt:i4>
      </vt:variant>
    </vt:vector>
  </HeadingPairs>
  <TitlesOfParts>
    <vt:vector size="9" baseType="lpstr">
      <vt:lpstr>Funksjon</vt:lpstr>
      <vt:lpstr>Graf</vt:lpstr>
      <vt:lpstr>a</vt:lpstr>
      <vt:lpstr>b</vt:lpstr>
      <vt:lpstr>c_</vt:lpstr>
      <vt:lpstr>d</vt:lpstr>
      <vt:lpstr>Max.verdi</vt:lpstr>
      <vt:lpstr>Min.verdi</vt:lpstr>
      <vt:lpstr>Steg</vt:lpstr>
    </vt:vector>
  </TitlesOfParts>
  <Company>Gml. Hovsetervei 3, 0768 OSLO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Castres</dc:creator>
  <cp:lastModifiedBy>Astri Strand Lindbæck</cp:lastModifiedBy>
  <cp:lastPrinted>1999-06-25T08:33:34Z</cp:lastPrinted>
  <dcterms:created xsi:type="dcterms:W3CDTF">1999-06-08T08:56:16Z</dcterms:created>
  <dcterms:modified xsi:type="dcterms:W3CDTF">2025-06-24T13:13:06Z</dcterms:modified>
</cp:coreProperties>
</file>